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PRORAČUN\My Documents\XLS\xls-prebaceno\2022\POLUGODIŠNJI IZVJEŠTAJ O IZVRŠENJU 2022\TABLICE ZA POLUGODIŠNJE OBRAZLOŽENJE SREĐENO - IVANA\"/>
    </mc:Choice>
  </mc:AlternateContent>
  <xr:revisionPtr revIDLastSave="0" documentId="13_ncr:1_{4F322296-B4A3-4C18-846C-542ADAC369C1}" xr6:coauthVersionLast="41" xr6:coauthVersionMax="41" xr10:uidLastSave="{00000000-0000-0000-0000-000000000000}"/>
  <bookViews>
    <workbookView xWindow="-120" yWindow="-120" windowWidth="24240" windowHeight="13140" xr2:uid="{57454CC5-5BC6-457F-8709-5D68DA7C509B}"/>
  </bookViews>
  <sheets>
    <sheet name="Rashodi prema funkcijskoj klasi" sheetId="1" r:id="rId1"/>
  </sheets>
  <definedNames>
    <definedName name="_xlnm.Print_Titles" localSheetId="0">'Rashodi prema funkcijskoj klasi'!$4:$5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" i="1" l="1"/>
  <c r="G54" i="1"/>
  <c r="G53" i="1"/>
  <c r="G52" i="1"/>
  <c r="G51" i="1"/>
  <c r="G50" i="1"/>
  <c r="G46" i="1"/>
  <c r="G45" i="1"/>
  <c r="G44" i="1"/>
  <c r="G43" i="1"/>
  <c r="G41" i="1"/>
  <c r="G40" i="1"/>
  <c r="G39" i="1"/>
  <c r="G38" i="1"/>
  <c r="G36" i="1"/>
  <c r="G35" i="1"/>
  <c r="G34" i="1"/>
  <c r="G33" i="1"/>
  <c r="G31" i="1"/>
  <c r="G30" i="1"/>
  <c r="G29" i="1"/>
  <c r="G27" i="1"/>
  <c r="G26" i="1"/>
  <c r="G25" i="1"/>
  <c r="G24" i="1"/>
  <c r="G22" i="1"/>
  <c r="G21" i="1"/>
  <c r="G20" i="1"/>
  <c r="G19" i="1"/>
  <c r="G18" i="1"/>
  <c r="G17" i="1"/>
  <c r="G15" i="1"/>
  <c r="G14" i="1"/>
  <c r="G13" i="1"/>
  <c r="G11" i="1"/>
  <c r="G10" i="1"/>
  <c r="G8" i="1"/>
  <c r="G7" i="1"/>
  <c r="C49" i="1"/>
  <c r="G49" i="1" s="1"/>
  <c r="C42" i="1"/>
  <c r="G42" i="1" s="1"/>
  <c r="C37" i="1"/>
  <c r="G37" i="1" s="1"/>
  <c r="C32" i="1"/>
  <c r="G32" i="1" s="1"/>
  <c r="C28" i="1"/>
  <c r="G28" i="1" s="1"/>
  <c r="C23" i="1"/>
  <c r="G23" i="1" s="1"/>
  <c r="C16" i="1"/>
  <c r="C12" i="1"/>
  <c r="G12" i="1" s="1"/>
  <c r="C7" i="1"/>
  <c r="C6" i="1" l="1"/>
  <c r="G6" i="1" s="1"/>
</calcChain>
</file>

<file path=xl/sharedStrings.xml><?xml version="1.0" encoding="utf-8"?>
<sst xmlns="http://schemas.openxmlformats.org/spreadsheetml/2006/main" count="107" uniqueCount="107">
  <si>
    <t>Izvršenje 2021</t>
  </si>
  <si>
    <t>Izvorni plan 2022</t>
  </si>
  <si>
    <t>Tekući plan 2022</t>
  </si>
  <si>
    <t>Izvršenje 2022</t>
  </si>
  <si>
    <t>1</t>
  </si>
  <si>
    <t>2</t>
  </si>
  <si>
    <t>3</t>
  </si>
  <si>
    <t>4</t>
  </si>
  <si>
    <t>5</t>
  </si>
  <si>
    <t>6</t>
  </si>
  <si>
    <t>01</t>
  </si>
  <si>
    <t>011</t>
  </si>
  <si>
    <t>012</t>
  </si>
  <si>
    <t>016</t>
  </si>
  <si>
    <t>014</t>
  </si>
  <si>
    <t>03</t>
  </si>
  <si>
    <t>032</t>
  </si>
  <si>
    <t>033</t>
  </si>
  <si>
    <t>036</t>
  </si>
  <si>
    <t>04</t>
  </si>
  <si>
    <t>042</t>
  </si>
  <si>
    <t>043</t>
  </si>
  <si>
    <t>045</t>
  </si>
  <si>
    <t>047</t>
  </si>
  <si>
    <t>048</t>
  </si>
  <si>
    <t>049</t>
  </si>
  <si>
    <t>05</t>
  </si>
  <si>
    <t>051</t>
  </si>
  <si>
    <t>052</t>
  </si>
  <si>
    <t>055</t>
  </si>
  <si>
    <t>056</t>
  </si>
  <si>
    <t>06</t>
  </si>
  <si>
    <t>062</t>
  </si>
  <si>
    <t>064</t>
  </si>
  <si>
    <t>066</t>
  </si>
  <si>
    <t>07</t>
  </si>
  <si>
    <t>072</t>
  </si>
  <si>
    <t>073</t>
  </si>
  <si>
    <t>074</t>
  </si>
  <si>
    <t>076</t>
  </si>
  <si>
    <t>08</t>
  </si>
  <si>
    <t>081</t>
  </si>
  <si>
    <t>082</t>
  </si>
  <si>
    <t>084</t>
  </si>
  <si>
    <t>086</t>
  </si>
  <si>
    <t>09</t>
  </si>
  <si>
    <t>091</t>
  </si>
  <si>
    <t>092</t>
  </si>
  <si>
    <t>095</t>
  </si>
  <si>
    <t>098</t>
  </si>
  <si>
    <t>10</t>
  </si>
  <si>
    <t>101</t>
  </si>
  <si>
    <t>102</t>
  </si>
  <si>
    <t>104</t>
  </si>
  <si>
    <t>107</t>
  </si>
  <si>
    <t>109</t>
  </si>
  <si>
    <t>Opće javne usluge</t>
  </si>
  <si>
    <t>istraživanje i razvoj: Opće javne usluge</t>
  </si>
  <si>
    <t>Opće javne usluge koje nisu drugdje svrstane</t>
  </si>
  <si>
    <t>Javni red i sigurnost</t>
  </si>
  <si>
    <t>Usluge protupožarne zaštite</t>
  </si>
  <si>
    <t>Rashodi za javni red i sigurnost koji nisu drugdje svrstani</t>
  </si>
  <si>
    <t>Poljoprivreda, šumarstvo, ribarstvo i lov</t>
  </si>
  <si>
    <t>Gorivo i energija</t>
  </si>
  <si>
    <t>Ostale industrije</t>
  </si>
  <si>
    <t>Ekonomski poslovi koji nisu drugdje svrstani</t>
  </si>
  <si>
    <t>Zaštita okoliša</t>
  </si>
  <si>
    <t>Gospodarenje otpadom</t>
  </si>
  <si>
    <t>Gospodarenje otpadnim vodama</t>
  </si>
  <si>
    <t>Istraživanje i razvoj: Zaštita okoliša</t>
  </si>
  <si>
    <t>Poslovi i usluge zaštite okoliša koji nisu drugdje svrstani</t>
  </si>
  <si>
    <t>Usluge unapređenja stanovanja i zajednice</t>
  </si>
  <si>
    <t>Službe za vanjske pacijente</t>
  </si>
  <si>
    <t>Službe javnog zdravstva</t>
  </si>
  <si>
    <t>Poslovi i usluge zdravstva koji nisu drugdje svrstani</t>
  </si>
  <si>
    <t>Rekreacija, kultura i religija</t>
  </si>
  <si>
    <t>Službe rekreacije i sporta</t>
  </si>
  <si>
    <t>Rashodi za rekreaciju, kulturu i religiju koji nisu drugdje svrstani</t>
  </si>
  <si>
    <t>Obrazovanje koje se ne može definirati po stupnju</t>
  </si>
  <si>
    <t>Bolest i invaliditet</t>
  </si>
  <si>
    <t>Izvršna i zakonodavna tijela, financijski i fiskalni poslovi, vanjski poslovi</t>
  </si>
  <si>
    <t>Transakcije vezane za javni dug</t>
  </si>
  <si>
    <t>Sudovi</t>
  </si>
  <si>
    <t>Ekonomski poslovi</t>
  </si>
  <si>
    <t>Promet</t>
  </si>
  <si>
    <t>Istraživanje i razvoj: Ekonomski poslovi</t>
  </si>
  <si>
    <t>Razvoj zajednice</t>
  </si>
  <si>
    <t>Ulična rasvjeta</t>
  </si>
  <si>
    <t>Rashodi vezani za stanovanje i kom. pogodnosti koji nisu drugdje svrstani</t>
  </si>
  <si>
    <t>Zdravstvo</t>
  </si>
  <si>
    <t>Bolničke službe</t>
  </si>
  <si>
    <t>Službe kulture</t>
  </si>
  <si>
    <t>Religijske i druge službe zajednice</t>
  </si>
  <si>
    <t>Obrazovanje</t>
  </si>
  <si>
    <t>Predškolsko i osnovno obrazovanje</t>
  </si>
  <si>
    <t>Srednjoškolsko  obrazovanje</t>
  </si>
  <si>
    <t>Usluge obrazovanja koje nisu drugdje svrstane</t>
  </si>
  <si>
    <t>Socijalna zaštita</t>
  </si>
  <si>
    <t>Starost</t>
  </si>
  <si>
    <t>Obitelj i djeca</t>
  </si>
  <si>
    <t>Socijalna pomoć stanovništvu koje nije obuhvaćeno redovnim socijalnim programima</t>
  </si>
  <si>
    <t>Aktivnosti socijalne zaštite koje nisu drugdje svrstane</t>
  </si>
  <si>
    <t>UKUPNI RASHODI</t>
  </si>
  <si>
    <t>NAZIV</t>
  </si>
  <si>
    <t>FUNKCIJSKA KLASIFIKACIJA</t>
  </si>
  <si>
    <t>%
 4/1</t>
  </si>
  <si>
    <t>%
 4/3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</si>
</sst>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##\%"/>
  </numFmts>
  <fonts count="6" x14ac:knownFonts="1">
    <font>
      <sz val="10"/>
      <name val="Arial"/>
    </font>
    <font>
      <sz val="8"/>
      <name val="Arial"/>
      <family val="2"/>
      <charset val="238"/>
    </font>
    <font>
      <sz val="8"/>
      <color indexed="8"/>
      <name val="Arial"/>
      <family val="2"/>
      <charset val="238"/>
    </font>
    <font>
      <sz val="6"/>
      <name val="Arial"/>
      <family val="2"/>
      <charset val="238"/>
    </font>
    <font>
      <sz val="8"/>
      <color theme="0"/>
      <name val="Arial"/>
      <family val="2"/>
      <charset val="238"/>
    </font>
    <font>
      <b/>
      <sz val="8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rgb="FF203764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49" fontId="1" fillId="0" borderId="0" xfId="0" applyNumberFormat="1" applyFont="1" applyFill="1" applyAlignment="1">
      <alignment wrapText="1"/>
    </xf>
    <xf numFmtId="0" fontId="1" fillId="0" borderId="0" xfId="0" applyFont="1" applyFill="1" applyAlignment="1">
      <alignment wrapText="1"/>
    </xf>
    <xf numFmtId="4" fontId="1" fillId="0" borderId="0" xfId="0" applyNumberFormat="1" applyFont="1" applyFill="1" applyAlignment="1">
      <alignment wrapText="1"/>
    </xf>
    <xf numFmtId="0" fontId="1" fillId="0" borderId="0" xfId="0" applyFont="1" applyFill="1" applyAlignment="1">
      <alignment vertical="center" wrapText="1"/>
    </xf>
    <xf numFmtId="0" fontId="3" fillId="0" borderId="0" xfId="0" applyFont="1" applyFill="1" applyAlignment="1">
      <alignment wrapText="1"/>
    </xf>
    <xf numFmtId="0" fontId="1" fillId="2" borderId="0" xfId="0" applyFont="1" applyFill="1" applyAlignment="1">
      <alignment horizontal="center" vertical="center" wrapText="1"/>
    </xf>
    <xf numFmtId="0" fontId="3" fillId="2" borderId="0" xfId="0" quotePrefix="1" applyFont="1" applyFill="1" applyAlignment="1">
      <alignment horizontal="center" vertical="center" wrapText="1"/>
    </xf>
    <xf numFmtId="4" fontId="4" fillId="3" borderId="0" xfId="0" applyNumberFormat="1" applyFont="1" applyFill="1" applyBorder="1" applyAlignment="1" applyProtection="1">
      <alignment horizontal="right" wrapText="1"/>
    </xf>
    <xf numFmtId="164" fontId="4" fillId="3" borderId="0" xfId="0" applyNumberFormat="1" applyFont="1" applyFill="1" applyBorder="1" applyAlignment="1" applyProtection="1">
      <alignment horizontal="right" wrapText="1"/>
    </xf>
    <xf numFmtId="4" fontId="4" fillId="4" borderId="0" xfId="0" applyNumberFormat="1" applyFont="1" applyFill="1" applyBorder="1" applyAlignment="1" applyProtection="1">
      <alignment horizontal="right" vertical="center" wrapText="1"/>
    </xf>
    <xf numFmtId="164" fontId="4" fillId="4" borderId="0" xfId="0" applyNumberFormat="1" applyFont="1" applyFill="1" applyBorder="1" applyAlignment="1" applyProtection="1">
      <alignment horizontal="right" vertical="center" wrapText="1"/>
    </xf>
    <xf numFmtId="49" fontId="1" fillId="0" borderId="0" xfId="0" applyNumberFormat="1" applyFont="1" applyFill="1" applyAlignment="1">
      <alignment horizontal="left" vertical="center" wrapText="1"/>
    </xf>
    <xf numFmtId="0" fontId="2" fillId="0" borderId="0" xfId="0" applyFont="1" applyFill="1" applyBorder="1" applyAlignment="1" applyProtection="1">
      <alignment horizontal="left" vertical="center" wrapText="1"/>
    </xf>
    <xf numFmtId="4" fontId="2" fillId="0" borderId="0" xfId="0" applyNumberFormat="1" applyFont="1" applyFill="1" applyBorder="1" applyAlignment="1" applyProtection="1">
      <alignment horizontal="right" vertical="center" wrapText="1"/>
    </xf>
    <xf numFmtId="164" fontId="2" fillId="0" borderId="0" xfId="0" applyNumberFormat="1" applyFont="1" applyFill="1" applyBorder="1" applyAlignment="1" applyProtection="1">
      <alignment horizontal="right" vertical="center" wrapText="1"/>
    </xf>
    <xf numFmtId="49" fontId="4" fillId="4" borderId="0" xfId="0" applyNumberFormat="1" applyFont="1" applyFill="1" applyAlignment="1">
      <alignment horizontal="left" vertical="center" wrapText="1"/>
    </xf>
    <xf numFmtId="0" fontId="4" fillId="4" borderId="0" xfId="0" applyFont="1" applyFill="1" applyBorder="1" applyAlignment="1" applyProtection="1">
      <alignment horizontal="left" vertical="center" wrapText="1"/>
    </xf>
    <xf numFmtId="4" fontId="1" fillId="2" borderId="0" xfId="0" applyNumberFormat="1" applyFont="1" applyFill="1" applyAlignment="1">
      <alignment horizontal="center" vertical="center" wrapText="1"/>
    </xf>
    <xf numFmtId="4" fontId="3" fillId="2" borderId="0" xfId="0" quotePrefix="1" applyNumberFormat="1" applyFont="1" applyFill="1" applyAlignment="1">
      <alignment horizontal="center" vertical="center" wrapText="1"/>
    </xf>
    <xf numFmtId="0" fontId="4" fillId="3" borderId="0" xfId="0" applyFont="1" applyFill="1" applyBorder="1" applyAlignment="1" applyProtection="1">
      <alignment horizontal="left" wrapText="1"/>
    </xf>
    <xf numFmtId="49" fontId="1" fillId="2" borderId="0" xfId="0" applyNumberFormat="1" applyFont="1" applyFill="1" applyAlignment="1">
      <alignment horizontal="center" vertical="center" wrapText="1"/>
    </xf>
    <xf numFmtId="49" fontId="5" fillId="0" borderId="0" xfId="0" applyNumberFormat="1" applyFont="1" applyFill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03764"/>
      <color rgb="FF808080"/>
      <color rgb="FF80FFFF"/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22E654-190D-42B2-8414-FA3A883AAEF1}">
  <dimension ref="A2:J54"/>
  <sheetViews>
    <sheetView tabSelected="1" topLeftCell="A22" workbookViewId="0">
      <selection activeCell="A47" sqref="A47:XFD48"/>
    </sheetView>
  </sheetViews>
  <sheetFormatPr defaultColWidth="8.85546875" defaultRowHeight="11.25" x14ac:dyDescent="0.2"/>
  <cols>
    <col min="1" max="1" width="4.140625" style="1" customWidth="1"/>
    <col min="2" max="2" width="46.85546875" style="2" customWidth="1"/>
    <col min="3" max="3" width="13.5703125" style="2" customWidth="1"/>
    <col min="4" max="4" width="15.5703125" style="2" customWidth="1"/>
    <col min="5" max="5" width="14.85546875" style="2" customWidth="1"/>
    <col min="6" max="6" width="14.7109375" style="2" customWidth="1"/>
    <col min="7" max="7" width="8.140625" style="3" customWidth="1"/>
    <col min="8" max="8" width="6.85546875" style="2" customWidth="1"/>
    <col min="9" max="9" width="8.85546875" style="2"/>
    <col min="10" max="10" width="16" style="2" bestFit="1" customWidth="1"/>
    <col min="11" max="16384" width="8.85546875" style="2"/>
  </cols>
  <sheetData>
    <row r="2" spans="1:10" x14ac:dyDescent="0.2">
      <c r="A2" s="22" t="s">
        <v>104</v>
      </c>
      <c r="B2" s="22"/>
      <c r="C2" s="22"/>
      <c r="D2" s="22"/>
      <c r="E2" s="22"/>
      <c r="F2" s="22"/>
      <c r="G2" s="22"/>
      <c r="H2" s="22"/>
    </row>
    <row r="4" spans="1:10" ht="24" customHeight="1" x14ac:dyDescent="0.2">
      <c r="A4" s="21" t="s">
        <v>103</v>
      </c>
      <c r="B4" s="21"/>
      <c r="C4" s="6" t="s">
        <v>0</v>
      </c>
      <c r="D4" s="6" t="s">
        <v>1</v>
      </c>
      <c r="E4" s="6" t="s">
        <v>2</v>
      </c>
      <c r="F4" s="6" t="s">
        <v>3</v>
      </c>
      <c r="G4" s="18" t="s">
        <v>105</v>
      </c>
      <c r="H4" s="6" t="s">
        <v>106</v>
      </c>
    </row>
    <row r="5" spans="1:10" s="5" customFormat="1" ht="11.25" customHeight="1" x14ac:dyDescent="0.15">
      <c r="A5" s="21"/>
      <c r="B5" s="21"/>
      <c r="C5" s="7" t="s">
        <v>4</v>
      </c>
      <c r="D5" s="7" t="s">
        <v>5</v>
      </c>
      <c r="E5" s="7" t="s">
        <v>6</v>
      </c>
      <c r="F5" s="7" t="s">
        <v>7</v>
      </c>
      <c r="G5" s="19" t="s">
        <v>8</v>
      </c>
      <c r="H5" s="7" t="s">
        <v>9</v>
      </c>
    </row>
    <row r="6" spans="1:10" ht="12" customHeight="1" x14ac:dyDescent="0.2">
      <c r="A6" s="20" t="s">
        <v>102</v>
      </c>
      <c r="B6" s="20"/>
      <c r="C6" s="8">
        <f>+C7+C12+C16+C23+C28+C32+C37+C42+C49</f>
        <v>5779865568.4099998</v>
      </c>
      <c r="D6" s="8">
        <v>13313227800</v>
      </c>
      <c r="E6" s="8">
        <v>13313227800</v>
      </c>
      <c r="F6" s="8">
        <v>5541079020.96</v>
      </c>
      <c r="G6" s="8">
        <f>F6/C6*100</f>
        <v>95.868648766589075</v>
      </c>
      <c r="H6" s="9">
        <v>41.62</v>
      </c>
    </row>
    <row r="7" spans="1:10" s="4" customFormat="1" ht="15.6" customHeight="1" x14ac:dyDescent="0.2">
      <c r="A7" s="16" t="s">
        <v>10</v>
      </c>
      <c r="B7" s="17" t="s">
        <v>56</v>
      </c>
      <c r="C7" s="10">
        <f>+C8+C9+C10+C11</f>
        <v>505263952.61000001</v>
      </c>
      <c r="D7" s="10">
        <v>1009783000</v>
      </c>
      <c r="E7" s="10">
        <v>1004818000</v>
      </c>
      <c r="F7" s="10">
        <v>432320685.42000002</v>
      </c>
      <c r="G7" s="10">
        <f>F7/C7*100</f>
        <v>85.563334409034525</v>
      </c>
      <c r="H7" s="11">
        <v>43.02</v>
      </c>
    </row>
    <row r="8" spans="1:10" ht="22.5" x14ac:dyDescent="0.2">
      <c r="A8" s="12" t="s">
        <v>11</v>
      </c>
      <c r="B8" s="13" t="s">
        <v>80</v>
      </c>
      <c r="C8" s="14">
        <v>484033536.13999999</v>
      </c>
      <c r="D8" s="14">
        <v>917703000</v>
      </c>
      <c r="E8" s="14">
        <v>912738000</v>
      </c>
      <c r="F8" s="14">
        <v>420729757.67000002</v>
      </c>
      <c r="G8" s="14">
        <f>F8/C8*100</f>
        <v>86.92161312316793</v>
      </c>
      <c r="H8" s="15">
        <v>46.1</v>
      </c>
      <c r="J8" s="3"/>
    </row>
    <row r="9" spans="1:10" x14ac:dyDescent="0.2">
      <c r="A9" s="12" t="s">
        <v>12</v>
      </c>
      <c r="B9" s="13" t="s">
        <v>57</v>
      </c>
      <c r="C9" s="14">
        <v>0</v>
      </c>
      <c r="D9" s="14">
        <v>70800000</v>
      </c>
      <c r="E9" s="14">
        <v>70800000</v>
      </c>
      <c r="F9" s="14">
        <v>621791.75</v>
      </c>
      <c r="G9" s="14"/>
      <c r="H9" s="15">
        <v>0.88</v>
      </c>
    </row>
    <row r="10" spans="1:10" x14ac:dyDescent="0.2">
      <c r="A10" s="12" t="s">
        <v>13</v>
      </c>
      <c r="B10" s="13" t="s">
        <v>58</v>
      </c>
      <c r="C10" s="14">
        <v>15637617.24</v>
      </c>
      <c r="D10" s="14">
        <v>80000</v>
      </c>
      <c r="E10" s="14">
        <v>80000</v>
      </c>
      <c r="F10" s="14">
        <v>0</v>
      </c>
      <c r="G10" s="14">
        <f t="shared" ref="G10:G11" si="0">F10/C10*100</f>
        <v>0</v>
      </c>
      <c r="H10" s="15">
        <v>0</v>
      </c>
    </row>
    <row r="11" spans="1:10" x14ac:dyDescent="0.2">
      <c r="A11" s="12" t="s">
        <v>14</v>
      </c>
      <c r="B11" s="13" t="s">
        <v>81</v>
      </c>
      <c r="C11" s="14">
        <v>5592799.2300000004</v>
      </c>
      <c r="D11" s="14">
        <v>21200000</v>
      </c>
      <c r="E11" s="14">
        <v>21200000</v>
      </c>
      <c r="F11" s="14">
        <v>10969136</v>
      </c>
      <c r="G11" s="14">
        <f t="shared" si="0"/>
        <v>196.1296221963612</v>
      </c>
      <c r="H11" s="15">
        <v>51.74</v>
      </c>
    </row>
    <row r="12" spans="1:10" s="4" customFormat="1" ht="15.6" customHeight="1" x14ac:dyDescent="0.2">
      <c r="A12" s="16" t="s">
        <v>15</v>
      </c>
      <c r="B12" s="17" t="s">
        <v>59</v>
      </c>
      <c r="C12" s="10">
        <f>+C13+C14+C15</f>
        <v>52396807.140000001</v>
      </c>
      <c r="D12" s="10">
        <v>124748000</v>
      </c>
      <c r="E12" s="10">
        <v>124748000</v>
      </c>
      <c r="F12" s="10">
        <v>49652133.710000001</v>
      </c>
      <c r="G12" s="10">
        <f>F12/C12*100</f>
        <v>94.761754427771805</v>
      </c>
      <c r="H12" s="11">
        <v>39.799999999999997</v>
      </c>
    </row>
    <row r="13" spans="1:10" x14ac:dyDescent="0.2">
      <c r="A13" s="12" t="s">
        <v>16</v>
      </c>
      <c r="B13" s="13" t="s">
        <v>60</v>
      </c>
      <c r="C13" s="14">
        <v>46683034.590000004</v>
      </c>
      <c r="D13" s="14">
        <v>107768000</v>
      </c>
      <c r="E13" s="14">
        <v>107768000</v>
      </c>
      <c r="F13" s="14">
        <v>44813472.93</v>
      </c>
      <c r="G13" s="14">
        <f t="shared" ref="G13:G15" si="1">F13/C13*100</f>
        <v>95.995201090889481</v>
      </c>
      <c r="H13" s="15">
        <v>41.58</v>
      </c>
    </row>
    <row r="14" spans="1:10" x14ac:dyDescent="0.2">
      <c r="A14" s="12" t="s">
        <v>17</v>
      </c>
      <c r="B14" s="13" t="s">
        <v>82</v>
      </c>
      <c r="C14" s="14">
        <v>7682.72</v>
      </c>
      <c r="D14" s="14">
        <v>40000</v>
      </c>
      <c r="E14" s="14">
        <v>40000</v>
      </c>
      <c r="F14" s="14">
        <v>2822.01</v>
      </c>
      <c r="G14" s="14">
        <f t="shared" si="1"/>
        <v>36.731912655934359</v>
      </c>
      <c r="H14" s="15">
        <v>7.06</v>
      </c>
    </row>
    <row r="15" spans="1:10" x14ac:dyDescent="0.2">
      <c r="A15" s="12" t="s">
        <v>18</v>
      </c>
      <c r="B15" s="13" t="s">
        <v>61</v>
      </c>
      <c r="C15" s="14">
        <v>5706089.8300000001</v>
      </c>
      <c r="D15" s="14">
        <v>16940000</v>
      </c>
      <c r="E15" s="14">
        <v>16940000</v>
      </c>
      <c r="F15" s="14">
        <v>4835838.7699999996</v>
      </c>
      <c r="G15" s="14">
        <f t="shared" si="1"/>
        <v>84.748731864952077</v>
      </c>
      <c r="H15" s="15">
        <v>28.55</v>
      </c>
    </row>
    <row r="16" spans="1:10" s="4" customFormat="1" ht="15.6" customHeight="1" x14ac:dyDescent="0.2">
      <c r="A16" s="16" t="s">
        <v>19</v>
      </c>
      <c r="B16" s="17" t="s">
        <v>83</v>
      </c>
      <c r="C16" s="10">
        <f>+C17+C18+C19+C20+C21+C22</f>
        <v>661871686.81000006</v>
      </c>
      <c r="D16" s="10">
        <v>1425333500</v>
      </c>
      <c r="E16" s="10">
        <v>1425333500</v>
      </c>
      <c r="F16" s="10">
        <v>565694362.27999997</v>
      </c>
      <c r="G16" s="10">
        <f>F16/C16*100</f>
        <v>85.468886727344</v>
      </c>
      <c r="H16" s="11">
        <v>39.69</v>
      </c>
    </row>
    <row r="17" spans="1:8" x14ac:dyDescent="0.2">
      <c r="A17" s="12" t="s">
        <v>20</v>
      </c>
      <c r="B17" s="13" t="s">
        <v>62</v>
      </c>
      <c r="C17" s="14">
        <v>26999113.199999999</v>
      </c>
      <c r="D17" s="14">
        <v>73063000</v>
      </c>
      <c r="E17" s="14">
        <v>73063000</v>
      </c>
      <c r="F17" s="14">
        <v>30121257.670000002</v>
      </c>
      <c r="G17" s="14">
        <f t="shared" ref="G17:G22" si="2">F17/C17*100</f>
        <v>111.56387784618053</v>
      </c>
      <c r="H17" s="15">
        <v>41.23</v>
      </c>
    </row>
    <row r="18" spans="1:8" x14ac:dyDescent="0.2">
      <c r="A18" s="12" t="s">
        <v>21</v>
      </c>
      <c r="B18" s="13" t="s">
        <v>63</v>
      </c>
      <c r="C18" s="14">
        <v>11840821.369999999</v>
      </c>
      <c r="D18" s="14">
        <v>7700000</v>
      </c>
      <c r="E18" s="14">
        <v>7700000</v>
      </c>
      <c r="F18" s="14">
        <v>518500</v>
      </c>
      <c r="G18" s="14">
        <f t="shared" si="2"/>
        <v>4.3789191965489476</v>
      </c>
      <c r="H18" s="15">
        <v>6.73</v>
      </c>
    </row>
    <row r="19" spans="1:8" x14ac:dyDescent="0.2">
      <c r="A19" s="12" t="s">
        <v>22</v>
      </c>
      <c r="B19" s="13" t="s">
        <v>84</v>
      </c>
      <c r="C19" s="14">
        <v>541024972.17999995</v>
      </c>
      <c r="D19" s="14">
        <v>1229148500</v>
      </c>
      <c r="E19" s="14">
        <v>1229148500</v>
      </c>
      <c r="F19" s="14">
        <v>503903226.11000001</v>
      </c>
      <c r="G19" s="14">
        <f t="shared" si="2"/>
        <v>93.13862613024645</v>
      </c>
      <c r="H19" s="15">
        <v>41</v>
      </c>
    </row>
    <row r="20" spans="1:8" x14ac:dyDescent="0.2">
      <c r="A20" s="12" t="s">
        <v>23</v>
      </c>
      <c r="B20" s="13" t="s">
        <v>64</v>
      </c>
      <c r="C20" s="14">
        <v>529148.69999999995</v>
      </c>
      <c r="D20" s="14">
        <v>38087000</v>
      </c>
      <c r="E20" s="14">
        <v>38087000</v>
      </c>
      <c r="F20" s="14">
        <v>240168.39</v>
      </c>
      <c r="G20" s="14">
        <f t="shared" si="2"/>
        <v>45.387693478222666</v>
      </c>
      <c r="H20" s="15">
        <v>0.63</v>
      </c>
    </row>
    <row r="21" spans="1:8" x14ac:dyDescent="0.2">
      <c r="A21" s="12" t="s">
        <v>24</v>
      </c>
      <c r="B21" s="13" t="s">
        <v>85</v>
      </c>
      <c r="C21" s="14">
        <v>38070314.579999998</v>
      </c>
      <c r="D21" s="14">
        <v>39905000</v>
      </c>
      <c r="E21" s="14">
        <v>39905000</v>
      </c>
      <c r="F21" s="14">
        <v>18113065.329999998</v>
      </c>
      <c r="G21" s="14">
        <f t="shared" si="2"/>
        <v>47.577923980474765</v>
      </c>
      <c r="H21" s="15">
        <v>45.39</v>
      </c>
    </row>
    <row r="22" spans="1:8" x14ac:dyDescent="0.2">
      <c r="A22" s="12" t="s">
        <v>25</v>
      </c>
      <c r="B22" s="13" t="s">
        <v>65</v>
      </c>
      <c r="C22" s="14">
        <v>43407316.780000001</v>
      </c>
      <c r="D22" s="14">
        <v>37430000</v>
      </c>
      <c r="E22" s="14">
        <v>37430000</v>
      </c>
      <c r="F22" s="14">
        <v>12798144.779999999</v>
      </c>
      <c r="G22" s="14">
        <f t="shared" si="2"/>
        <v>29.483842193850524</v>
      </c>
      <c r="H22" s="15">
        <v>34.19</v>
      </c>
    </row>
    <row r="23" spans="1:8" s="4" customFormat="1" ht="15.6" customHeight="1" x14ac:dyDescent="0.2">
      <c r="A23" s="16" t="s">
        <v>26</v>
      </c>
      <c r="B23" s="17" t="s">
        <v>66</v>
      </c>
      <c r="C23" s="10">
        <f>+C24+C25+C26+C27</f>
        <v>16251433.109999999</v>
      </c>
      <c r="D23" s="10">
        <v>441152000</v>
      </c>
      <c r="E23" s="10">
        <v>441152000</v>
      </c>
      <c r="F23" s="10">
        <v>86579065.450000003</v>
      </c>
      <c r="G23" s="10">
        <f>F23/C23*100</f>
        <v>532.74726520410854</v>
      </c>
      <c r="H23" s="11">
        <v>19.63</v>
      </c>
    </row>
    <row r="24" spans="1:8" x14ac:dyDescent="0.2">
      <c r="A24" s="12" t="s">
        <v>27</v>
      </c>
      <c r="B24" s="13" t="s">
        <v>67</v>
      </c>
      <c r="C24" s="14">
        <v>4107573.99</v>
      </c>
      <c r="D24" s="14">
        <v>90875000</v>
      </c>
      <c r="E24" s="14">
        <v>90875000</v>
      </c>
      <c r="F24" s="14">
        <v>16399183.43</v>
      </c>
      <c r="G24" s="14">
        <f t="shared" ref="G24:G27" si="3">F24/C24*100</f>
        <v>399.24255704034192</v>
      </c>
      <c r="H24" s="15">
        <v>18.05</v>
      </c>
    </row>
    <row r="25" spans="1:8" x14ac:dyDescent="0.2">
      <c r="A25" s="12" t="s">
        <v>28</v>
      </c>
      <c r="B25" s="13" t="s">
        <v>68</v>
      </c>
      <c r="C25" s="14">
        <v>2942192.26</v>
      </c>
      <c r="D25" s="14">
        <v>301550000</v>
      </c>
      <c r="E25" s="14">
        <v>301550000</v>
      </c>
      <c r="F25" s="14">
        <v>63607955.229999997</v>
      </c>
      <c r="G25" s="14">
        <f t="shared" si="3"/>
        <v>2161.9238176501763</v>
      </c>
      <c r="H25" s="15">
        <v>21.09</v>
      </c>
    </row>
    <row r="26" spans="1:8" x14ac:dyDescent="0.2">
      <c r="A26" s="12" t="s">
        <v>29</v>
      </c>
      <c r="B26" s="13" t="s">
        <v>69</v>
      </c>
      <c r="C26" s="14">
        <v>909634.42</v>
      </c>
      <c r="D26" s="14">
        <v>4355000</v>
      </c>
      <c r="E26" s="14">
        <v>4355000</v>
      </c>
      <c r="F26" s="14">
        <v>714794.31</v>
      </c>
      <c r="G26" s="14">
        <f t="shared" si="3"/>
        <v>78.580393868560961</v>
      </c>
      <c r="H26" s="15">
        <v>16.41</v>
      </c>
    </row>
    <row r="27" spans="1:8" x14ac:dyDescent="0.2">
      <c r="A27" s="12" t="s">
        <v>30</v>
      </c>
      <c r="B27" s="13" t="s">
        <v>70</v>
      </c>
      <c r="C27" s="14">
        <v>8292032.4400000004</v>
      </c>
      <c r="D27" s="14">
        <v>44372000</v>
      </c>
      <c r="E27" s="14">
        <v>44372000</v>
      </c>
      <c r="F27" s="14">
        <v>5857132.4800000004</v>
      </c>
      <c r="G27" s="14">
        <f t="shared" si="3"/>
        <v>70.635667701271075</v>
      </c>
      <c r="H27" s="15">
        <v>13.2</v>
      </c>
    </row>
    <row r="28" spans="1:8" s="4" customFormat="1" ht="15.6" customHeight="1" x14ac:dyDescent="0.2">
      <c r="A28" s="16" t="s">
        <v>31</v>
      </c>
      <c r="B28" s="17" t="s">
        <v>71</v>
      </c>
      <c r="C28" s="10">
        <f>+C29+C30+C31</f>
        <v>655276584.61000001</v>
      </c>
      <c r="D28" s="10">
        <v>1532973500</v>
      </c>
      <c r="E28" s="10">
        <v>1532973500</v>
      </c>
      <c r="F28" s="10">
        <v>448716961.16000003</v>
      </c>
      <c r="G28" s="10">
        <f>F28/C28*100</f>
        <v>68.477490528226681</v>
      </c>
      <c r="H28" s="11">
        <v>29.27</v>
      </c>
    </row>
    <row r="29" spans="1:8" x14ac:dyDescent="0.2">
      <c r="A29" s="12" t="s">
        <v>32</v>
      </c>
      <c r="B29" s="13" t="s">
        <v>86</v>
      </c>
      <c r="C29" s="14">
        <v>168145766.19999999</v>
      </c>
      <c r="D29" s="14">
        <v>360000000</v>
      </c>
      <c r="E29" s="14">
        <v>360000000</v>
      </c>
      <c r="F29" s="14">
        <v>86806094.790000007</v>
      </c>
      <c r="G29" s="14">
        <f t="shared" ref="G29:G31" si="4">F29/C29*100</f>
        <v>51.625501344321101</v>
      </c>
      <c r="H29" s="15">
        <v>24.11</v>
      </c>
    </row>
    <row r="30" spans="1:8" x14ac:dyDescent="0.2">
      <c r="A30" s="12" t="s">
        <v>33</v>
      </c>
      <c r="B30" s="13" t="s">
        <v>87</v>
      </c>
      <c r="C30" s="14">
        <v>72013149.280000001</v>
      </c>
      <c r="D30" s="14">
        <v>152000000</v>
      </c>
      <c r="E30" s="14">
        <v>152000000</v>
      </c>
      <c r="F30" s="14">
        <v>79067002.489999995</v>
      </c>
      <c r="G30" s="14">
        <f t="shared" si="4"/>
        <v>109.79522945535037</v>
      </c>
      <c r="H30" s="15">
        <v>52.02</v>
      </c>
    </row>
    <row r="31" spans="1:8" ht="22.5" x14ac:dyDescent="0.2">
      <c r="A31" s="12" t="s">
        <v>34</v>
      </c>
      <c r="B31" s="13" t="s">
        <v>88</v>
      </c>
      <c r="C31" s="14">
        <v>415117669.13</v>
      </c>
      <c r="D31" s="14">
        <v>1020973500</v>
      </c>
      <c r="E31" s="14">
        <v>1020973500</v>
      </c>
      <c r="F31" s="14">
        <v>282843863.88</v>
      </c>
      <c r="G31" s="14">
        <f t="shared" si="4"/>
        <v>68.135828685100705</v>
      </c>
      <c r="H31" s="15">
        <v>27.7</v>
      </c>
    </row>
    <row r="32" spans="1:8" s="4" customFormat="1" ht="15.6" customHeight="1" x14ac:dyDescent="0.2">
      <c r="A32" s="16" t="s">
        <v>35</v>
      </c>
      <c r="B32" s="17" t="s">
        <v>89</v>
      </c>
      <c r="C32" s="10">
        <f>+C33+C34+C35+C36</f>
        <v>952393249.66000009</v>
      </c>
      <c r="D32" s="10">
        <v>2418422000</v>
      </c>
      <c r="E32" s="10">
        <v>2418422000</v>
      </c>
      <c r="F32" s="10">
        <v>979805287.5</v>
      </c>
      <c r="G32" s="10">
        <f>F32/C32*100</f>
        <v>102.87822680912384</v>
      </c>
      <c r="H32" s="11">
        <v>40.51</v>
      </c>
    </row>
    <row r="33" spans="1:8" x14ac:dyDescent="0.2">
      <c r="A33" s="12" t="s">
        <v>36</v>
      </c>
      <c r="B33" s="13" t="s">
        <v>72</v>
      </c>
      <c r="C33" s="14">
        <v>2531481.4700000002</v>
      </c>
      <c r="D33" s="14">
        <v>6095000</v>
      </c>
      <c r="E33" s="14">
        <v>6095000</v>
      </c>
      <c r="F33" s="14">
        <v>2340101.73</v>
      </c>
      <c r="G33" s="14">
        <f t="shared" ref="G33:G36" si="5">F33/C33*100</f>
        <v>92.440010236377518</v>
      </c>
      <c r="H33" s="15">
        <v>38.39</v>
      </c>
    </row>
    <row r="34" spans="1:8" x14ac:dyDescent="0.2">
      <c r="A34" s="12" t="s">
        <v>37</v>
      </c>
      <c r="B34" s="13" t="s">
        <v>90</v>
      </c>
      <c r="C34" s="14">
        <v>120977.55</v>
      </c>
      <c r="D34" s="14">
        <v>1150000</v>
      </c>
      <c r="E34" s="14">
        <v>1150000</v>
      </c>
      <c r="F34" s="14">
        <v>203509.19</v>
      </c>
      <c r="G34" s="14">
        <f t="shared" si="5"/>
        <v>168.22062440510658</v>
      </c>
      <c r="H34" s="15">
        <v>17.7</v>
      </c>
    </row>
    <row r="35" spans="1:8" x14ac:dyDescent="0.2">
      <c r="A35" s="12" t="s">
        <v>38</v>
      </c>
      <c r="B35" s="13" t="s">
        <v>73</v>
      </c>
      <c r="C35" s="14">
        <v>34253641.560000002</v>
      </c>
      <c r="D35" s="14">
        <v>384642000</v>
      </c>
      <c r="E35" s="14">
        <v>384642000</v>
      </c>
      <c r="F35" s="14">
        <v>31542040.02</v>
      </c>
      <c r="G35" s="14">
        <f t="shared" si="5"/>
        <v>92.083756889759428</v>
      </c>
      <c r="H35" s="15">
        <v>8.1999999999999993</v>
      </c>
    </row>
    <row r="36" spans="1:8" x14ac:dyDescent="0.2">
      <c r="A36" s="12" t="s">
        <v>39</v>
      </c>
      <c r="B36" s="13" t="s">
        <v>74</v>
      </c>
      <c r="C36" s="14">
        <v>915487149.08000004</v>
      </c>
      <c r="D36" s="14">
        <v>2026535000</v>
      </c>
      <c r="E36" s="14">
        <v>2026535000</v>
      </c>
      <c r="F36" s="14">
        <v>945719636.55999994</v>
      </c>
      <c r="G36" s="14">
        <f t="shared" si="5"/>
        <v>103.30233881604798</v>
      </c>
      <c r="H36" s="15">
        <v>46.67</v>
      </c>
    </row>
    <row r="37" spans="1:8" s="4" customFormat="1" ht="15.6" customHeight="1" x14ac:dyDescent="0.2">
      <c r="A37" s="16" t="s">
        <v>40</v>
      </c>
      <c r="B37" s="17" t="s">
        <v>75</v>
      </c>
      <c r="C37" s="10">
        <f>+C38+C39+C40+C41</f>
        <v>502924952.21999997</v>
      </c>
      <c r="D37" s="10">
        <v>1220901000</v>
      </c>
      <c r="E37" s="10">
        <v>1225866000</v>
      </c>
      <c r="F37" s="10">
        <v>493826694.23000002</v>
      </c>
      <c r="G37" s="10">
        <f>F37/C37*100</f>
        <v>98.190931281130787</v>
      </c>
      <c r="H37" s="11">
        <v>40.28</v>
      </c>
    </row>
    <row r="38" spans="1:8" x14ac:dyDescent="0.2">
      <c r="A38" s="12" t="s">
        <v>41</v>
      </c>
      <c r="B38" s="13" t="s">
        <v>76</v>
      </c>
      <c r="C38" s="14">
        <v>212431380.19999999</v>
      </c>
      <c r="D38" s="14">
        <v>383423000</v>
      </c>
      <c r="E38" s="14">
        <v>383423000</v>
      </c>
      <c r="F38" s="14">
        <v>160247796.81</v>
      </c>
      <c r="G38" s="14">
        <f t="shared" ref="G38:G41" si="6">F38/C38*100</f>
        <v>75.435087160442038</v>
      </c>
      <c r="H38" s="15">
        <v>41.79</v>
      </c>
    </row>
    <row r="39" spans="1:8" x14ac:dyDescent="0.2">
      <c r="A39" s="12" t="s">
        <v>42</v>
      </c>
      <c r="B39" s="13" t="s">
        <v>91</v>
      </c>
      <c r="C39" s="14">
        <v>274404612.24000001</v>
      </c>
      <c r="D39" s="14">
        <v>790751000</v>
      </c>
      <c r="E39" s="14">
        <v>795716000</v>
      </c>
      <c r="F39" s="14">
        <v>323412593.76999998</v>
      </c>
      <c r="G39" s="14">
        <f t="shared" si="6"/>
        <v>117.85975138316427</v>
      </c>
      <c r="H39" s="15">
        <v>40.64</v>
      </c>
    </row>
    <row r="40" spans="1:8" x14ac:dyDescent="0.2">
      <c r="A40" s="12" t="s">
        <v>43</v>
      </c>
      <c r="B40" s="13" t="s">
        <v>92</v>
      </c>
      <c r="C40" s="14">
        <v>3781098.21</v>
      </c>
      <c r="D40" s="14">
        <v>8429000</v>
      </c>
      <c r="E40" s="14">
        <v>8429000</v>
      </c>
      <c r="F40" s="14">
        <v>3878515.84</v>
      </c>
      <c r="G40" s="14">
        <f t="shared" si="6"/>
        <v>102.57643744196743</v>
      </c>
      <c r="H40" s="15">
        <v>46.01</v>
      </c>
    </row>
    <row r="41" spans="1:8" x14ac:dyDescent="0.2">
      <c r="A41" s="12" t="s">
        <v>44</v>
      </c>
      <c r="B41" s="13" t="s">
        <v>77</v>
      </c>
      <c r="C41" s="14">
        <v>12307861.57</v>
      </c>
      <c r="D41" s="14">
        <v>38298000</v>
      </c>
      <c r="E41" s="14">
        <v>38298000</v>
      </c>
      <c r="F41" s="14">
        <v>6287787.8099999996</v>
      </c>
      <c r="G41" s="14">
        <f t="shared" si="6"/>
        <v>51.087573371204229</v>
      </c>
      <c r="H41" s="15">
        <v>16.420000000000002</v>
      </c>
    </row>
    <row r="42" spans="1:8" s="4" customFormat="1" ht="15.6" customHeight="1" x14ac:dyDescent="0.2">
      <c r="A42" s="16" t="s">
        <v>45</v>
      </c>
      <c r="B42" s="17" t="s">
        <v>93</v>
      </c>
      <c r="C42" s="10">
        <f>+C43+C44+C45+C46</f>
        <v>1913877509.7399998</v>
      </c>
      <c r="D42" s="10">
        <v>4318865800</v>
      </c>
      <c r="E42" s="10">
        <v>4318865800</v>
      </c>
      <c r="F42" s="10">
        <v>1955637767.72</v>
      </c>
      <c r="G42" s="10">
        <f>F42/C42*100</f>
        <v>102.18197130001666</v>
      </c>
      <c r="H42" s="11">
        <v>45.28</v>
      </c>
    </row>
    <row r="43" spans="1:8" x14ac:dyDescent="0.2">
      <c r="A43" s="12" t="s">
        <v>46</v>
      </c>
      <c r="B43" s="13" t="s">
        <v>94</v>
      </c>
      <c r="C43" s="14">
        <v>1301446439.98</v>
      </c>
      <c r="D43" s="14">
        <v>2735822200</v>
      </c>
      <c r="E43" s="14">
        <v>2735822200</v>
      </c>
      <c r="F43" s="14">
        <v>1358349326.1600001</v>
      </c>
      <c r="G43" s="14">
        <f t="shared" ref="G43:G46" si="7">F43/C43*100</f>
        <v>104.37228028998831</v>
      </c>
      <c r="H43" s="15">
        <v>49.65</v>
      </c>
    </row>
    <row r="44" spans="1:8" x14ac:dyDescent="0.2">
      <c r="A44" s="12" t="s">
        <v>47</v>
      </c>
      <c r="B44" s="13" t="s">
        <v>95</v>
      </c>
      <c r="C44" s="14">
        <v>471078728.38999999</v>
      </c>
      <c r="D44" s="14">
        <v>1293416100</v>
      </c>
      <c r="E44" s="14">
        <v>1293416100</v>
      </c>
      <c r="F44" s="14">
        <v>462972129.70999998</v>
      </c>
      <c r="G44" s="14">
        <f t="shared" si="7"/>
        <v>98.279141427653542</v>
      </c>
      <c r="H44" s="15">
        <v>35.79</v>
      </c>
    </row>
    <row r="45" spans="1:8" x14ac:dyDescent="0.2">
      <c r="A45" s="12" t="s">
        <v>48</v>
      </c>
      <c r="B45" s="13" t="s">
        <v>78</v>
      </c>
      <c r="C45" s="14">
        <v>17874024.550000001</v>
      </c>
      <c r="D45" s="14">
        <v>19281500</v>
      </c>
      <c r="E45" s="14">
        <v>19281500</v>
      </c>
      <c r="F45" s="14">
        <v>421601.51</v>
      </c>
      <c r="G45" s="14">
        <f t="shared" si="7"/>
        <v>2.3587385640018046</v>
      </c>
      <c r="H45" s="15">
        <v>2.19</v>
      </c>
    </row>
    <row r="46" spans="1:8" x14ac:dyDescent="0.2">
      <c r="A46" s="12" t="s">
        <v>49</v>
      </c>
      <c r="B46" s="13" t="s">
        <v>96</v>
      </c>
      <c r="C46" s="14">
        <v>123478316.81999999</v>
      </c>
      <c r="D46" s="14">
        <v>270346000</v>
      </c>
      <c r="E46" s="14">
        <v>270346000</v>
      </c>
      <c r="F46" s="14">
        <v>133894710.34</v>
      </c>
      <c r="G46" s="14">
        <f t="shared" si="7"/>
        <v>108.43580783109026</v>
      </c>
      <c r="H46" s="15">
        <v>49.53</v>
      </c>
    </row>
    <row r="47" spans="1:8" hidden="1" x14ac:dyDescent="0.2">
      <c r="A47" s="12"/>
      <c r="B47" s="13"/>
      <c r="C47" s="14"/>
      <c r="D47" s="14"/>
      <c r="E47" s="14"/>
      <c r="F47" s="14"/>
      <c r="G47" s="14"/>
      <c r="H47" s="15"/>
    </row>
    <row r="48" spans="1:8" hidden="1" x14ac:dyDescent="0.2">
      <c r="A48" s="12"/>
      <c r="B48" s="13"/>
      <c r="C48" s="14"/>
      <c r="D48" s="14"/>
      <c r="E48" s="14"/>
      <c r="F48" s="14"/>
      <c r="G48" s="14"/>
      <c r="H48" s="15"/>
    </row>
    <row r="49" spans="1:8" s="4" customFormat="1" ht="15.6" customHeight="1" x14ac:dyDescent="0.2">
      <c r="A49" s="16" t="s">
        <v>50</v>
      </c>
      <c r="B49" s="17" t="s">
        <v>97</v>
      </c>
      <c r="C49" s="10">
        <f>+C50+C51+C52+C53+C54</f>
        <v>519609392.51000005</v>
      </c>
      <c r="D49" s="10">
        <v>821049000</v>
      </c>
      <c r="E49" s="10">
        <v>821049000</v>
      </c>
      <c r="F49" s="10">
        <v>528846063.49000001</v>
      </c>
      <c r="G49" s="10">
        <f>F49/C49*100</f>
        <v>101.77761817109999</v>
      </c>
      <c r="H49" s="11">
        <v>64.41</v>
      </c>
    </row>
    <row r="50" spans="1:8" x14ac:dyDescent="0.2">
      <c r="A50" s="12" t="s">
        <v>51</v>
      </c>
      <c r="B50" s="13" t="s">
        <v>79</v>
      </c>
      <c r="C50" s="14">
        <v>21819611.059999999</v>
      </c>
      <c r="D50" s="14">
        <v>61646000</v>
      </c>
      <c r="E50" s="14">
        <v>61646000</v>
      </c>
      <c r="F50" s="14">
        <v>21417455.440000001</v>
      </c>
      <c r="G50" s="14">
        <f t="shared" ref="G50:G54" si="8">F50/C50*100</f>
        <v>98.156907476974993</v>
      </c>
      <c r="H50" s="15">
        <v>34.74</v>
      </c>
    </row>
    <row r="51" spans="1:8" x14ac:dyDescent="0.2">
      <c r="A51" s="12" t="s">
        <v>52</v>
      </c>
      <c r="B51" s="13" t="s">
        <v>98</v>
      </c>
      <c r="C51" s="14">
        <v>160871870.22</v>
      </c>
      <c r="D51" s="14">
        <v>325740000</v>
      </c>
      <c r="E51" s="14">
        <v>325740000</v>
      </c>
      <c r="F51" s="14">
        <v>156932174.53</v>
      </c>
      <c r="G51" s="14">
        <f t="shared" si="8"/>
        <v>97.551035066222397</v>
      </c>
      <c r="H51" s="15">
        <v>48.18</v>
      </c>
    </row>
    <row r="52" spans="1:8" x14ac:dyDescent="0.2">
      <c r="A52" s="12" t="s">
        <v>53</v>
      </c>
      <c r="B52" s="13" t="s">
        <v>99</v>
      </c>
      <c r="C52" s="14">
        <v>290323576.04000002</v>
      </c>
      <c r="D52" s="14">
        <v>309096000</v>
      </c>
      <c r="E52" s="14">
        <v>309096000</v>
      </c>
      <c r="F52" s="14">
        <v>310281732.10000002</v>
      </c>
      <c r="G52" s="14">
        <f t="shared" si="8"/>
        <v>106.87445240659692</v>
      </c>
      <c r="H52" s="15">
        <v>100.38</v>
      </c>
    </row>
    <row r="53" spans="1:8" ht="22.5" x14ac:dyDescent="0.2">
      <c r="A53" s="12" t="s">
        <v>54</v>
      </c>
      <c r="B53" s="13" t="s">
        <v>100</v>
      </c>
      <c r="C53" s="14">
        <v>1646100</v>
      </c>
      <c r="D53" s="14">
        <v>4550000</v>
      </c>
      <c r="E53" s="14">
        <v>4550000</v>
      </c>
      <c r="F53" s="14">
        <v>1703200</v>
      </c>
      <c r="G53" s="14">
        <f t="shared" si="8"/>
        <v>103.46880505437093</v>
      </c>
      <c r="H53" s="15">
        <v>37.43</v>
      </c>
    </row>
    <row r="54" spans="1:8" x14ac:dyDescent="0.2">
      <c r="A54" s="12" t="s">
        <v>55</v>
      </c>
      <c r="B54" s="13" t="s">
        <v>101</v>
      </c>
      <c r="C54" s="14">
        <v>44948235.189999998</v>
      </c>
      <c r="D54" s="14">
        <v>120017000</v>
      </c>
      <c r="E54" s="14">
        <v>120017000</v>
      </c>
      <c r="F54" s="14">
        <v>38511501.420000002</v>
      </c>
      <c r="G54" s="14">
        <f t="shared" si="8"/>
        <v>85.679674090002919</v>
      </c>
      <c r="H54" s="15">
        <v>32.090000000000003</v>
      </c>
    </row>
  </sheetData>
  <mergeCells count="3">
    <mergeCell ref="A6:B6"/>
    <mergeCell ref="A4:B5"/>
    <mergeCell ref="A2:H2"/>
  </mergeCells>
  <pageMargins left="0.70866141732283472" right="0.70866141732283472" top="0.45" bottom="0" header="0" footer="0"/>
  <pageSetup orientation="landscape" horizontalDpi="300" verticalDpi="300" r:id="rId1"/>
  <headerFooter alignWithMargins="0"/>
  <ignoredErrors>
    <ignoredError sqref="C5:H5 A7 A8:A11 A12:A7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Rashodi prema funkcijskoj klasi</vt:lpstr>
      <vt:lpstr>'Rashodi prema funkcijskoj klasi'!Print_Titles</vt:lpstr>
    </vt:vector>
  </TitlesOfParts>
  <Company>Grad Zagreb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Ivana Latinčić</dc:creator>
  <cp:lastModifiedBy>Kristina Petković</cp:lastModifiedBy>
  <cp:lastPrinted>2022-09-16T07:20:04Z</cp:lastPrinted>
  <dcterms:created xsi:type="dcterms:W3CDTF">2022-09-01T17:19:38Z</dcterms:created>
  <dcterms:modified xsi:type="dcterms:W3CDTF">2022-09-16T07:20:31Z</dcterms:modified>
</cp:coreProperties>
</file>